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9600" activeTab="0"/>
  </bookViews>
  <sheets>
    <sheet name="Flattened-Helix" sheetId="1" r:id="rId1"/>
  </sheets>
  <definedNames>
    <definedName name="InputTable">'Flattened-Helix'!$A$5:$K$10</definedName>
    <definedName name="_xlnm.Print_Area" localSheetId="0">'Flattened-Helix'!$A$14:$L$53</definedName>
    <definedName name="Row">'Flattened-Helix'!$A$12</definedName>
  </definedNames>
  <calcPr fullCalcOnLoad="1"/>
</workbook>
</file>

<file path=xl/sharedStrings.xml><?xml version="1.0" encoding="utf-8"?>
<sst xmlns="http://schemas.openxmlformats.org/spreadsheetml/2006/main" count="51" uniqueCount="38">
  <si>
    <t>Corner</t>
  </si>
  <si>
    <t>A</t>
  </si>
  <si>
    <t>B</t>
  </si>
  <si>
    <t>C</t>
  </si>
  <si>
    <t>D</t>
  </si>
  <si>
    <t>Shape</t>
  </si>
  <si>
    <t>Base</t>
  </si>
  <si>
    <t>Top</t>
  </si>
  <si>
    <t>Wood</t>
  </si>
  <si>
    <t>oak</t>
  </si>
  <si>
    <t>Strip</t>
  </si>
  <si>
    <t>Width</t>
  </si>
  <si>
    <t>maple</t>
  </si>
  <si>
    <t>repeat (2 border widths)</t>
  </si>
  <si>
    <t>mahogany</t>
  </si>
  <si>
    <t>parallelogram</t>
  </si>
  <si>
    <t>Repeat</t>
  </si>
  <si>
    <t>Quantity</t>
  </si>
  <si>
    <t>E</t>
  </si>
  <si>
    <t>F</t>
  </si>
  <si>
    <t>G</t>
  </si>
  <si>
    <t>Isosceles trapezoid</t>
  </si>
  <si>
    <t>border and inner corner width</t>
  </si>
  <si>
    <t>corner width</t>
  </si>
  <si>
    <t>Area Check</t>
  </si>
  <si>
    <t>Sums</t>
  </si>
  <si>
    <t>Isosceles right triangle</t>
  </si>
  <si>
    <t>Index</t>
  </si>
  <si>
    <t>Label</t>
  </si>
  <si>
    <t>Input Table Row to Use</t>
  </si>
  <si>
    <t>Single Folded Ribbon: Flattened: Zig-Zag Fold: Helix</t>
  </si>
  <si>
    <t>Width of</t>
  </si>
  <si>
    <t>Strips</t>
  </si>
  <si>
    <t>Border</t>
  </si>
  <si>
    <t>width of strips</t>
  </si>
  <si>
    <t>Pics 23, 91.</t>
  </si>
  <si>
    <t>Pic 83.</t>
  </si>
  <si>
    <t>Pic 120.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</si>
</sst>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31</xdr:row>
      <xdr:rowOff>76200</xdr:rowOff>
    </xdr:from>
    <xdr:to>
      <xdr:col>11</xdr:col>
      <xdr:colOff>171450</xdr:colOff>
      <xdr:row>52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095875"/>
          <a:ext cx="68008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9.421875" style="0" customWidth="1"/>
    <col min="4" max="4" width="8.28125" style="0" customWidth="1"/>
    <col min="5" max="6" width="7.00390625" style="0" bestFit="1" customWidth="1"/>
    <col min="7" max="8" width="8.00390625" style="0" bestFit="1" customWidth="1"/>
    <col min="12" max="12" width="4.140625" style="0" customWidth="1"/>
  </cols>
  <sheetData>
    <row r="1" ht="12.75">
      <c r="A1" s="9" t="s">
        <v>30</v>
      </c>
    </row>
    <row r="3" spans="4:5" ht="12.75">
      <c r="D3" t="s">
        <v>31</v>
      </c>
      <c r="E3" t="s">
        <v>33</v>
      </c>
    </row>
    <row r="4" spans="1:6" ht="12.75">
      <c r="A4" s="2" t="s">
        <v>27</v>
      </c>
      <c r="B4" t="s">
        <v>28</v>
      </c>
      <c r="D4" t="s">
        <v>32</v>
      </c>
      <c r="E4" t="s">
        <v>11</v>
      </c>
      <c r="F4" t="s">
        <v>16</v>
      </c>
    </row>
    <row r="5" spans="1:6" ht="12.75">
      <c r="A5" s="2">
        <v>1</v>
      </c>
      <c r="B5" s="8" t="s">
        <v>35</v>
      </c>
      <c r="C5" s="1"/>
      <c r="D5" s="1">
        <f>4/2^0.5</f>
        <v>2.82842712474619</v>
      </c>
      <c r="E5">
        <f aca="true" t="shared" si="0" ref="E5:E10">D5*2^0.5</f>
        <v>4</v>
      </c>
      <c r="F5">
        <f aca="true" t="shared" si="1" ref="F5:F10">E5*2</f>
        <v>8</v>
      </c>
    </row>
    <row r="6" spans="1:6" ht="12.75">
      <c r="A6" s="2">
        <v>2</v>
      </c>
      <c r="B6" s="8" t="s">
        <v>36</v>
      </c>
      <c r="C6" s="1"/>
      <c r="D6" s="1">
        <v>2.75</v>
      </c>
      <c r="E6">
        <f t="shared" si="0"/>
        <v>3.8890872965260117</v>
      </c>
      <c r="F6">
        <f t="shared" si="1"/>
        <v>7.778174593052023</v>
      </c>
    </row>
    <row r="7" spans="1:6" ht="12.75">
      <c r="A7" s="2">
        <v>3</v>
      </c>
      <c r="B7" s="8" t="s">
        <v>37</v>
      </c>
      <c r="C7" s="1"/>
      <c r="D7" s="1">
        <f>2.875/2^0.5</f>
        <v>2.032931995911324</v>
      </c>
      <c r="E7">
        <f t="shared" si="0"/>
        <v>2.875</v>
      </c>
      <c r="F7">
        <f t="shared" si="1"/>
        <v>5.75</v>
      </c>
    </row>
    <row r="8" spans="1:6" ht="12.75">
      <c r="A8" s="2">
        <v>4</v>
      </c>
      <c r="B8" s="8"/>
      <c r="C8" s="1"/>
      <c r="D8" s="1"/>
      <c r="E8">
        <f t="shared" si="0"/>
        <v>0</v>
      </c>
      <c r="F8">
        <f t="shared" si="1"/>
        <v>0</v>
      </c>
    </row>
    <row r="9" spans="1:6" ht="12.75">
      <c r="A9" s="2">
        <v>5</v>
      </c>
      <c r="B9" s="8"/>
      <c r="C9" s="1"/>
      <c r="D9" s="1"/>
      <c r="E9">
        <f t="shared" si="0"/>
        <v>0</v>
      </c>
      <c r="F9">
        <f t="shared" si="1"/>
        <v>0</v>
      </c>
    </row>
    <row r="10" spans="1:6" ht="12.75">
      <c r="A10" s="2">
        <v>6</v>
      </c>
      <c r="B10" s="8"/>
      <c r="C10" s="1"/>
      <c r="D10" s="1"/>
      <c r="E10">
        <f t="shared" si="0"/>
        <v>0</v>
      </c>
      <c r="F10">
        <f t="shared" si="1"/>
        <v>0</v>
      </c>
    </row>
    <row r="12" spans="1:2" ht="12.75">
      <c r="A12" s="1">
        <v>1</v>
      </c>
      <c r="B12" t="s">
        <v>29</v>
      </c>
    </row>
    <row r="14" spans="1:2" ht="12.75">
      <c r="A14" s="10">
        <f>IF(Row=0,0,VLOOKUP(Row,InputTable,4))</f>
        <v>2.82842712474619</v>
      </c>
      <c r="B14" t="s">
        <v>34</v>
      </c>
    </row>
    <row r="15" spans="1:2" ht="12.75">
      <c r="A15">
        <f>A14*2^0.5</f>
        <v>4</v>
      </c>
      <c r="B15" t="s">
        <v>22</v>
      </c>
    </row>
    <row r="16" spans="1:2" ht="12.75">
      <c r="A16">
        <f>A15*2</f>
        <v>8</v>
      </c>
      <c r="B16" t="s">
        <v>13</v>
      </c>
    </row>
    <row r="17" spans="1:11" ht="12.75">
      <c r="A17">
        <f>A15+(2*SUM(F28:F30))</f>
        <v>9</v>
      </c>
      <c r="B17" t="s">
        <v>23</v>
      </c>
      <c r="J17" s="5" t="s">
        <v>24</v>
      </c>
      <c r="K17" s="5"/>
    </row>
    <row r="18" spans="10:11" ht="12.75">
      <c r="J18" s="6" t="s">
        <v>16</v>
      </c>
      <c r="K18" s="6" t="s">
        <v>0</v>
      </c>
    </row>
    <row r="19" spans="4:11" ht="12.75">
      <c r="D19" s="2" t="s">
        <v>6</v>
      </c>
      <c r="E19" s="2" t="s">
        <v>7</v>
      </c>
      <c r="F19" s="2" t="s">
        <v>10</v>
      </c>
      <c r="G19" s="6" t="s">
        <v>16</v>
      </c>
      <c r="H19" s="2" t="s">
        <v>0</v>
      </c>
      <c r="J19" t="b">
        <f>J20=J31</f>
        <v>1</v>
      </c>
      <c r="K19" t="b">
        <f>K20=K31</f>
        <v>1</v>
      </c>
    </row>
    <row r="20" spans="1:11" ht="12.75">
      <c r="A20" s="2"/>
      <c r="B20" s="2" t="s">
        <v>8</v>
      </c>
      <c r="C20" s="2" t="s">
        <v>5</v>
      </c>
      <c r="D20" s="2" t="s">
        <v>11</v>
      </c>
      <c r="E20" s="2" t="s">
        <v>11</v>
      </c>
      <c r="F20" s="2" t="s">
        <v>11</v>
      </c>
      <c r="G20" s="4" t="s">
        <v>17</v>
      </c>
      <c r="H20" s="2" t="s">
        <v>17</v>
      </c>
      <c r="J20">
        <f>A15*A16</f>
        <v>32</v>
      </c>
      <c r="K20">
        <f>A17*A17</f>
        <v>81</v>
      </c>
    </row>
    <row r="22" spans="1:10" ht="12.75">
      <c r="A22" s="2" t="s">
        <v>1</v>
      </c>
      <c r="B22" s="7" t="s">
        <v>12</v>
      </c>
      <c r="C22" t="s">
        <v>15</v>
      </c>
      <c r="D22">
        <f>2*F22</f>
        <v>5.65685424949238</v>
      </c>
      <c r="E22">
        <f>D22</f>
        <v>5.65685424949238</v>
      </c>
      <c r="F22">
        <f>A$14</f>
        <v>2.82842712474619</v>
      </c>
      <c r="G22" s="2">
        <v>1</v>
      </c>
      <c r="H22" s="2"/>
      <c r="J22">
        <f>F22*G22*AVERAGE(D22:E22)</f>
        <v>15.999999999999996</v>
      </c>
    </row>
    <row r="23" spans="1:10" ht="12.75">
      <c r="A23" s="2" t="s">
        <v>2</v>
      </c>
      <c r="B23" s="7" t="s">
        <v>9</v>
      </c>
      <c r="C23" t="s">
        <v>26</v>
      </c>
      <c r="D23">
        <f>F23</f>
        <v>2.82842712474619</v>
      </c>
      <c r="E23">
        <v>0</v>
      </c>
      <c r="F23">
        <f>A$14</f>
        <v>2.82842712474619</v>
      </c>
      <c r="G23" s="2">
        <v>2</v>
      </c>
      <c r="J23">
        <f>F23*G23*AVERAGE(D23:E23)</f>
        <v>7.999999999999998</v>
      </c>
    </row>
    <row r="24" spans="1:11" ht="12.75">
      <c r="A24" s="2" t="s">
        <v>3</v>
      </c>
      <c r="B24" s="7" t="s">
        <v>14</v>
      </c>
      <c r="C24" t="s">
        <v>26</v>
      </c>
      <c r="D24">
        <f>F24</f>
        <v>2.82842712474619</v>
      </c>
      <c r="E24">
        <v>0</v>
      </c>
      <c r="F24">
        <f>A$14</f>
        <v>2.82842712474619</v>
      </c>
      <c r="G24" s="2">
        <v>2</v>
      </c>
      <c r="H24" s="2">
        <v>2</v>
      </c>
      <c r="J24">
        <f>F24*G24*AVERAGE(D24:E24)</f>
        <v>7.999999999999998</v>
      </c>
      <c r="K24">
        <f>F24*H24*AVERAGE(D24:E24)</f>
        <v>7.999999999999998</v>
      </c>
    </row>
    <row r="25" spans="1:11" ht="12.75">
      <c r="A25" s="2" t="s">
        <v>4</v>
      </c>
      <c r="B25" s="4" t="str">
        <f>B22</f>
        <v>maple</v>
      </c>
      <c r="C25" t="s">
        <v>26</v>
      </c>
      <c r="D25">
        <f>F25/2</f>
        <v>1.414213562373095</v>
      </c>
      <c r="E25">
        <v>0</v>
      </c>
      <c r="F25">
        <f>A$14</f>
        <v>2.82842712474619</v>
      </c>
      <c r="H25" s="2">
        <v>2</v>
      </c>
      <c r="K25">
        <f>F25*H25*AVERAGE(D25:E25)</f>
        <v>3.999999999999999</v>
      </c>
    </row>
    <row r="26" spans="1:11" ht="12.75">
      <c r="A26" s="2" t="s">
        <v>4</v>
      </c>
      <c r="B26" s="4" t="str">
        <f>B23</f>
        <v>oak</v>
      </c>
      <c r="C26" t="s">
        <v>26</v>
      </c>
      <c r="D26">
        <f>D25</f>
        <v>1.414213562373095</v>
      </c>
      <c r="E26">
        <f>E25</f>
        <v>0</v>
      </c>
      <c r="F26">
        <f>F25</f>
        <v>2.82842712474619</v>
      </c>
      <c r="H26" s="2">
        <v>2</v>
      </c>
      <c r="K26">
        <f>F26*H26*AVERAGE(D26:E26)</f>
        <v>3.999999999999999</v>
      </c>
    </row>
    <row r="27" spans="1:8" ht="12.75">
      <c r="A27" s="2"/>
      <c r="B27" s="4"/>
      <c r="H27" s="2"/>
    </row>
    <row r="28" spans="1:11" ht="12.75">
      <c r="A28" s="2" t="s">
        <v>18</v>
      </c>
      <c r="B28" s="7" t="str">
        <f>B24</f>
        <v>mahogany</v>
      </c>
      <c r="C28" t="s">
        <v>21</v>
      </c>
      <c r="D28">
        <f>E29</f>
        <v>6</v>
      </c>
      <c r="E28">
        <f>A15</f>
        <v>4</v>
      </c>
      <c r="F28" s="1">
        <v>1</v>
      </c>
      <c r="G28" s="2"/>
      <c r="H28" s="2">
        <v>4</v>
      </c>
      <c r="K28">
        <f>F28*H28*AVERAGE(D28:E28)</f>
        <v>20</v>
      </c>
    </row>
    <row r="29" spans="1:11" ht="12.75">
      <c r="A29" s="2" t="s">
        <v>19</v>
      </c>
      <c r="B29" s="1" t="str">
        <f>B22</f>
        <v>maple</v>
      </c>
      <c r="C29" t="s">
        <v>21</v>
      </c>
      <c r="D29">
        <f>E30</f>
        <v>7</v>
      </c>
      <c r="E29">
        <f>D29-(2*F29)</f>
        <v>6</v>
      </c>
      <c r="F29" s="1">
        <v>0.5</v>
      </c>
      <c r="G29" s="2"/>
      <c r="H29" s="2">
        <v>4</v>
      </c>
      <c r="K29">
        <f>F29*H29*AVERAGE(D29:E29)</f>
        <v>13</v>
      </c>
    </row>
    <row r="30" spans="1:11" ht="12.75">
      <c r="A30" s="2" t="s">
        <v>20</v>
      </c>
      <c r="B30" s="4" t="str">
        <f>B28</f>
        <v>mahogany</v>
      </c>
      <c r="C30" t="s">
        <v>21</v>
      </c>
      <c r="D30">
        <f>A17</f>
        <v>9</v>
      </c>
      <c r="E30">
        <f>D30-(2*F30)</f>
        <v>7</v>
      </c>
      <c r="F30" s="1">
        <f>F28</f>
        <v>1</v>
      </c>
      <c r="G30" s="2"/>
      <c r="H30" s="2">
        <v>4</v>
      </c>
      <c r="K30">
        <f>F30*H30*AVERAGE(D30:E30)</f>
        <v>32</v>
      </c>
    </row>
    <row r="31" spans="6:11" ht="12.75">
      <c r="F31" s="3"/>
      <c r="I31" s="3" t="s">
        <v>25</v>
      </c>
      <c r="J31">
        <f>SUM(J22:J30)</f>
        <v>31.999999999999993</v>
      </c>
      <c r="K31">
        <f>SUM(K22:K30)</f>
        <v>81</v>
      </c>
    </row>
  </sheetData>
  <conditionalFormatting sqref="J19:K19">
    <cfRule type="cellIs" priority="1" dxfId="0" operator="equal" stopIfTrue="1">
      <formula>FALSE</formula>
    </cfRule>
  </conditionalFormatting>
  <printOptions horizontalCentered="1"/>
  <pageMargins left="0.25" right="0.25" top="0.5" bottom="0.5" header="0.5" footer="0.5"/>
  <pageSetup fitToHeight="1" fitToWidth="1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BondCalc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Folded Ribbon: Flattened: Zig-Zag Fold: Helix</dc:title>
  <dc:subject>Face Nailed Parquetry Floor Borders</dc:subject>
  <dc:creator>Don Wiss</dc:creator>
  <cp:keywords/>
  <dc:description/>
  <cp:lastModifiedBy>Don</cp:lastModifiedBy>
  <cp:lastPrinted>2015-06-08T13:50:03Z</cp:lastPrinted>
  <dcterms:created xsi:type="dcterms:W3CDTF">2015-05-31T01:56:53Z</dcterms:created>
  <dcterms:modified xsi:type="dcterms:W3CDTF">2016-05-30T17:32:21Z</dcterms:modified>
  <cp:category/>
  <cp:version/>
  <cp:contentType/>
  <cp:contentStatus/>
</cp:coreProperties>
</file>